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Приложение №19" sheetId="1" r:id="rId1"/>
  </sheets>
  <definedNames>
    <definedName name="_xlnm.Print_Titles" localSheetId="0">'Приложение №19'!$4:$4</definedName>
  </definedNames>
  <calcPr fullCalcOnLoad="1"/>
</workbook>
</file>

<file path=xl/sharedStrings.xml><?xml version="1.0" encoding="utf-8"?>
<sst xmlns="http://schemas.openxmlformats.org/spreadsheetml/2006/main" count="53" uniqueCount="53">
  <si>
    <t>ТАБЛИЦА</t>
  </si>
  <si>
    <t>Города, районы</t>
  </si>
  <si>
    <t>№ п/п</t>
  </si>
  <si>
    <t>Всего по городам</t>
  </si>
  <si>
    <t>Всего по районам</t>
  </si>
  <si>
    <t>Всего по области</t>
  </si>
  <si>
    <t>Бугуруслан</t>
  </si>
  <si>
    <t>Бузулук</t>
  </si>
  <si>
    <t>Гай</t>
  </si>
  <si>
    <t>Медногорск</t>
  </si>
  <si>
    <t>Новотроицк</t>
  </si>
  <si>
    <t>Оренбург</t>
  </si>
  <si>
    <t>Орск</t>
  </si>
  <si>
    <t>Сорочинск</t>
  </si>
  <si>
    <t>Адамовский</t>
  </si>
  <si>
    <t>Акбулакский</t>
  </si>
  <si>
    <t>Александровский</t>
  </si>
  <si>
    <t>Асекеевский</t>
  </si>
  <si>
    <t>Беляевский</t>
  </si>
  <si>
    <t>Бугурусланский</t>
  </si>
  <si>
    <t>Бузулукский</t>
  </si>
  <si>
    <t>Грачевский</t>
  </si>
  <si>
    <t>Домбаровский</t>
  </si>
  <si>
    <t>Илекский</t>
  </si>
  <si>
    <t>Кваркенский</t>
  </si>
  <si>
    <t>Красногвардейский</t>
  </si>
  <si>
    <t>Курманаевский</t>
  </si>
  <si>
    <t>Матвеевский</t>
  </si>
  <si>
    <t>Новоорский</t>
  </si>
  <si>
    <t>Новосергиевский</t>
  </si>
  <si>
    <t>Октябрьский</t>
  </si>
  <si>
    <t>Оренбургский</t>
  </si>
  <si>
    <t>Первомайский</t>
  </si>
  <si>
    <t>Переволоцкий</t>
  </si>
  <si>
    <t>Пономаревский</t>
  </si>
  <si>
    <t>Сакмарский</t>
  </si>
  <si>
    <t>Саракташский</t>
  </si>
  <si>
    <t>Светлинский</t>
  </si>
  <si>
    <t>Северный</t>
  </si>
  <si>
    <t>Ташлинский</t>
  </si>
  <si>
    <t>Тоцкий</t>
  </si>
  <si>
    <t>Тюльганский</t>
  </si>
  <si>
    <t>Шарлыкский</t>
  </si>
  <si>
    <t>Абдулинский</t>
  </si>
  <si>
    <t>Кувандыкский</t>
  </si>
  <si>
    <t>Соль-Илецкий</t>
  </si>
  <si>
    <t>Ясненский</t>
  </si>
  <si>
    <t xml:space="preserve">Потребность </t>
  </si>
  <si>
    <t xml:space="preserve">Имеющаяся </t>
  </si>
  <si>
    <t xml:space="preserve">% </t>
  </si>
  <si>
    <t>Приложение № 7</t>
  </si>
  <si>
    <t xml:space="preserve">единовременной пропускной способности имеющейся материально-спортивной базы 
в 2022 г.  на территории Оренбургской области </t>
  </si>
  <si>
    <t>Население 3-79 2022
(тыс.чел.)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</si>
</sst>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₽&quot;;\-#,##0&quot;₽&quot;"/>
    <numFmt numFmtId="175" formatCode="#,##0&quot;₽&quot;;[Red]\-#,##0&quot;₽&quot;"/>
    <numFmt numFmtId="176" formatCode="#,##0.00&quot;₽&quot;;\-#,##0.00&quot;₽&quot;"/>
    <numFmt numFmtId="177" formatCode="#,##0.00&quot;₽&quot;;[Red]\-#,##0.00&quot;₽&quot;"/>
    <numFmt numFmtId="178" formatCode="_-* #,##0&quot;₽&quot;_-;\-* #,##0&quot;₽&quot;_-;_-* &quot;-&quot;&quot;₽&quot;_-;_-@_-"/>
    <numFmt numFmtId="179" formatCode="_-* #,##0_₽_-;\-* #,##0_₽_-;_-* &quot;-&quot;_₽_-;_-@_-"/>
    <numFmt numFmtId="180" formatCode="_-* #,##0.00&quot;₽&quot;_-;\-* #,##0.00&quot;₽&quot;_-;_-* &quot;-&quot;??&quot;₽&quot;_-;_-@_-"/>
    <numFmt numFmtId="181" formatCode="_-* #,##0.00_₽_-;\-* #,##0.00_₽_-;_-* &quot;-&quot;??_₽_-;_-@_-"/>
    <numFmt numFmtId="182" formatCode="0.0"/>
    <numFmt numFmtId="183" formatCode="0.0%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  <numFmt numFmtId="189" formatCode="#,##0;[Red]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3" fontId="4" fillId="33" borderId="10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183" fontId="4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top" wrapText="1"/>
    </xf>
    <xf numFmtId="3" fontId="3" fillId="33" borderId="10" xfId="0" applyNumberFormat="1" applyFont="1" applyFill="1" applyBorder="1" applyAlignment="1">
      <alignment horizontal="center" vertical="center"/>
    </xf>
    <xf numFmtId="183" fontId="6" fillId="33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top" wrapText="1"/>
    </xf>
    <xf numFmtId="3" fontId="41" fillId="0" borderId="10" xfId="53" applyNumberFormat="1" applyFont="1" applyFill="1" applyBorder="1" applyAlignment="1">
      <alignment horizontal="center" vertical="center"/>
      <protection/>
    </xf>
    <xf numFmtId="189" fontId="8" fillId="0" borderId="10" xfId="53" applyNumberFormat="1" applyFont="1" applyFill="1" applyBorder="1" applyAlignment="1">
      <alignment horizontal="center" vertical="center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41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/>
    </xf>
    <xf numFmtId="182" fontId="4" fillId="34" borderId="10" xfId="0" applyNumberFormat="1" applyFont="1" applyFill="1" applyBorder="1" applyAlignment="1">
      <alignment horizontal="center" vertical="center"/>
    </xf>
    <xf numFmtId="182" fontId="4" fillId="33" borderId="10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zoomScale="115" zoomScaleNormal="115" zoomScalePageLayoutView="0" workbookViewId="0" topLeftCell="A1">
      <pane xSplit="2" ySplit="4" topLeftCell="C2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47" sqref="C47"/>
    </sheetView>
  </sheetViews>
  <sheetFormatPr defaultColWidth="9.140625" defaultRowHeight="15"/>
  <cols>
    <col min="1" max="1" width="4.00390625" style="2" bestFit="1" customWidth="1"/>
    <col min="2" max="2" width="18.7109375" style="2" bestFit="1" customWidth="1"/>
    <col min="3" max="6" width="18.140625" style="2" customWidth="1"/>
    <col min="7" max="16384" width="9.140625" style="2" customWidth="1"/>
  </cols>
  <sheetData>
    <row r="1" spans="1:6" ht="15">
      <c r="A1" s="25" t="s">
        <v>50</v>
      </c>
      <c r="B1" s="25"/>
      <c r="C1" s="25"/>
      <c r="D1" s="25"/>
      <c r="E1" s="25"/>
      <c r="F1" s="25"/>
    </row>
    <row r="2" spans="1:6" ht="15">
      <c r="A2" s="26" t="s">
        <v>0</v>
      </c>
      <c r="B2" s="26"/>
      <c r="C2" s="26"/>
      <c r="D2" s="26"/>
      <c r="E2" s="26"/>
      <c r="F2" s="26"/>
    </row>
    <row r="3" spans="1:6" ht="27.75" customHeight="1">
      <c r="A3" s="27" t="s">
        <v>51</v>
      </c>
      <c r="B3" s="27"/>
      <c r="C3" s="27"/>
      <c r="D3" s="27"/>
      <c r="E3" s="27"/>
      <c r="F3" s="27"/>
    </row>
    <row r="4" spans="1:6" ht="25.5">
      <c r="A4" s="7" t="s">
        <v>2</v>
      </c>
      <c r="B4" s="7" t="s">
        <v>1</v>
      </c>
      <c r="C4" s="7" t="s">
        <v>52</v>
      </c>
      <c r="D4" s="9" t="s">
        <v>47</v>
      </c>
      <c r="E4" s="7" t="s">
        <v>48</v>
      </c>
      <c r="F4" s="9" t="s">
        <v>49</v>
      </c>
    </row>
    <row r="5" spans="1:6" ht="15">
      <c r="A5" s="3">
        <v>1</v>
      </c>
      <c r="B5" s="1" t="s">
        <v>6</v>
      </c>
      <c r="C5" s="13">
        <v>44597</v>
      </c>
      <c r="D5" s="10">
        <f aca="true" t="shared" si="0" ref="D5:D46">SUM(C5*0.122)</f>
        <v>5440.834</v>
      </c>
      <c r="E5" s="18">
        <v>1875</v>
      </c>
      <c r="F5" s="11">
        <f>E5/D5</f>
        <v>0.34461628492984714</v>
      </c>
    </row>
    <row r="6" spans="1:6" ht="15">
      <c r="A6" s="3">
        <v>2</v>
      </c>
      <c r="B6" s="1" t="s">
        <v>7</v>
      </c>
      <c r="C6" s="14">
        <v>80970</v>
      </c>
      <c r="D6" s="10">
        <f t="shared" si="0"/>
        <v>9878.34</v>
      </c>
      <c r="E6" s="18">
        <v>3684</v>
      </c>
      <c r="F6" s="11">
        <f aca="true" t="shared" si="1" ref="F6:F46">E6/D6</f>
        <v>0.3729371534083662</v>
      </c>
    </row>
    <row r="7" spans="1:6" ht="15">
      <c r="A7" s="3">
        <v>3</v>
      </c>
      <c r="B7" s="1" t="s">
        <v>8</v>
      </c>
      <c r="C7" s="13">
        <v>38328</v>
      </c>
      <c r="D7" s="10">
        <f t="shared" si="0"/>
        <v>4676.016</v>
      </c>
      <c r="E7" s="18">
        <v>4390</v>
      </c>
      <c r="F7" s="11">
        <f t="shared" si="1"/>
        <v>0.9388334000568006</v>
      </c>
    </row>
    <row r="8" spans="1:6" ht="15">
      <c r="A8" s="3">
        <v>4</v>
      </c>
      <c r="B8" s="1" t="s">
        <v>9</v>
      </c>
      <c r="C8" s="13">
        <v>23179</v>
      </c>
      <c r="D8" s="10">
        <f t="shared" si="0"/>
        <v>2827.8379999999997</v>
      </c>
      <c r="E8" s="18">
        <v>1470</v>
      </c>
      <c r="F8" s="11">
        <f t="shared" si="1"/>
        <v>0.5198317583963439</v>
      </c>
    </row>
    <row r="9" spans="1:6" ht="15">
      <c r="A9" s="3">
        <v>5</v>
      </c>
      <c r="B9" s="1" t="s">
        <v>10</v>
      </c>
      <c r="C9" s="13">
        <v>81988</v>
      </c>
      <c r="D9" s="10">
        <f t="shared" si="0"/>
        <v>10002.536</v>
      </c>
      <c r="E9" s="18">
        <v>4059</v>
      </c>
      <c r="F9" s="11">
        <f t="shared" si="1"/>
        <v>0.405797089858012</v>
      </c>
    </row>
    <row r="10" spans="1:6" ht="15">
      <c r="A10" s="3">
        <v>6</v>
      </c>
      <c r="B10" s="1" t="s">
        <v>11</v>
      </c>
      <c r="C10" s="13">
        <v>551273</v>
      </c>
      <c r="D10" s="10">
        <f t="shared" si="0"/>
        <v>67255.306</v>
      </c>
      <c r="E10" s="18">
        <v>25442</v>
      </c>
      <c r="F10" s="11">
        <f t="shared" si="1"/>
        <v>0.3782898556732461</v>
      </c>
    </row>
    <row r="11" spans="1:6" ht="15">
      <c r="A11" s="3">
        <v>7</v>
      </c>
      <c r="B11" s="1" t="s">
        <v>12</v>
      </c>
      <c r="C11" s="13">
        <v>213063</v>
      </c>
      <c r="D11" s="10">
        <f t="shared" si="0"/>
        <v>25993.685999999998</v>
      </c>
      <c r="E11" s="18">
        <v>13147</v>
      </c>
      <c r="F11" s="11">
        <f t="shared" si="1"/>
        <v>0.5057766720733643</v>
      </c>
    </row>
    <row r="12" spans="1:6" ht="15">
      <c r="A12" s="3">
        <v>8</v>
      </c>
      <c r="B12" s="1" t="s">
        <v>13</v>
      </c>
      <c r="C12" s="13">
        <v>36140</v>
      </c>
      <c r="D12" s="10">
        <f t="shared" si="0"/>
        <v>4409.08</v>
      </c>
      <c r="E12" s="18">
        <v>5275</v>
      </c>
      <c r="F12" s="11">
        <f t="shared" si="1"/>
        <v>1.196394712729186</v>
      </c>
    </row>
    <row r="13" spans="1:6" ht="15.75">
      <c r="A13" s="23" t="s">
        <v>3</v>
      </c>
      <c r="B13" s="24"/>
      <c r="C13" s="5">
        <f>SUM(C5:C12)</f>
        <v>1069538</v>
      </c>
      <c r="D13" s="5">
        <f t="shared" si="0"/>
        <v>130483.636</v>
      </c>
      <c r="E13" s="5">
        <f>SUM(E5:E12)</f>
        <v>59342</v>
      </c>
      <c r="F13" s="8">
        <f>E13/D13</f>
        <v>0.4547849969478165</v>
      </c>
    </row>
    <row r="14" spans="1:6" ht="15">
      <c r="A14" s="3">
        <v>9</v>
      </c>
      <c r="B14" s="4" t="s">
        <v>43</v>
      </c>
      <c r="C14" s="15">
        <v>22512</v>
      </c>
      <c r="D14" s="10">
        <f t="shared" si="0"/>
        <v>2746.464</v>
      </c>
      <c r="E14" s="15">
        <v>4049</v>
      </c>
      <c r="F14" s="11">
        <f t="shared" si="1"/>
        <v>1.4742592657322289</v>
      </c>
    </row>
    <row r="15" spans="1:6" ht="15">
      <c r="A15" s="3">
        <v>10</v>
      </c>
      <c r="B15" s="4" t="s">
        <v>14</v>
      </c>
      <c r="C15" s="16">
        <v>19011</v>
      </c>
      <c r="D15" s="10">
        <f t="shared" si="0"/>
        <v>2319.342</v>
      </c>
      <c r="E15" s="16">
        <v>3585</v>
      </c>
      <c r="F15" s="11">
        <f t="shared" si="1"/>
        <v>1.5456970123422935</v>
      </c>
    </row>
    <row r="16" spans="1:6" ht="15">
      <c r="A16" s="3">
        <v>11</v>
      </c>
      <c r="B16" s="4" t="s">
        <v>15</v>
      </c>
      <c r="C16" s="16">
        <v>21931</v>
      </c>
      <c r="D16" s="10">
        <f t="shared" si="0"/>
        <v>2675.582</v>
      </c>
      <c r="E16" s="16">
        <v>3160</v>
      </c>
      <c r="F16" s="11">
        <f t="shared" si="1"/>
        <v>1.1810514497406546</v>
      </c>
    </row>
    <row r="17" spans="1:6" ht="15">
      <c r="A17" s="3">
        <v>12</v>
      </c>
      <c r="B17" s="4" t="s">
        <v>16</v>
      </c>
      <c r="C17" s="16">
        <v>11888</v>
      </c>
      <c r="D17" s="10">
        <f t="shared" si="0"/>
        <v>1450.336</v>
      </c>
      <c r="E17" s="16">
        <v>1664</v>
      </c>
      <c r="F17" s="11">
        <f t="shared" si="1"/>
        <v>1.1473203450786575</v>
      </c>
    </row>
    <row r="18" spans="1:6" ht="15">
      <c r="A18" s="3">
        <v>13</v>
      </c>
      <c r="B18" s="4" t="s">
        <v>17</v>
      </c>
      <c r="C18" s="16">
        <v>15154</v>
      </c>
      <c r="D18" s="10">
        <f t="shared" si="0"/>
        <v>1848.788</v>
      </c>
      <c r="E18" s="16">
        <v>2415</v>
      </c>
      <c r="F18" s="11">
        <f t="shared" si="1"/>
        <v>1.3062611830020532</v>
      </c>
    </row>
    <row r="19" spans="1:6" ht="15">
      <c r="A19" s="3">
        <v>14</v>
      </c>
      <c r="B19" s="12" t="s">
        <v>18</v>
      </c>
      <c r="C19" s="16">
        <v>13139</v>
      </c>
      <c r="D19" s="10">
        <f t="shared" si="0"/>
        <v>1602.9579999999999</v>
      </c>
      <c r="E19" s="16">
        <v>1882</v>
      </c>
      <c r="F19" s="11">
        <f t="shared" si="1"/>
        <v>1.1740794206710345</v>
      </c>
    </row>
    <row r="20" spans="1:6" ht="15">
      <c r="A20" s="3">
        <v>15</v>
      </c>
      <c r="B20" s="4" t="s">
        <v>19</v>
      </c>
      <c r="C20" s="16">
        <v>14881</v>
      </c>
      <c r="D20" s="10">
        <f t="shared" si="0"/>
        <v>1815.482</v>
      </c>
      <c r="E20" s="16">
        <v>1401</v>
      </c>
      <c r="F20" s="11">
        <f t="shared" si="1"/>
        <v>0.7716958912288858</v>
      </c>
    </row>
    <row r="21" spans="1:6" ht="15">
      <c r="A21" s="3">
        <f>1+A20</f>
        <v>16</v>
      </c>
      <c r="B21" s="12" t="s">
        <v>20</v>
      </c>
      <c r="C21" s="16">
        <v>27248</v>
      </c>
      <c r="D21" s="10">
        <f t="shared" si="0"/>
        <v>3324.256</v>
      </c>
      <c r="E21" s="16">
        <v>1859</v>
      </c>
      <c r="F21" s="11">
        <f t="shared" si="1"/>
        <v>0.5592228757352021</v>
      </c>
    </row>
    <row r="22" spans="1:6" ht="15">
      <c r="A22" s="3">
        <f aca="true" t="shared" si="2" ref="A22:A46">1+A21</f>
        <v>17</v>
      </c>
      <c r="B22" s="4" t="s">
        <v>21</v>
      </c>
      <c r="C22" s="16">
        <v>9661</v>
      </c>
      <c r="D22" s="10">
        <f t="shared" si="0"/>
        <v>1178.642</v>
      </c>
      <c r="E22" s="16">
        <v>2643</v>
      </c>
      <c r="F22" s="11">
        <f t="shared" si="1"/>
        <v>2.2424111816819696</v>
      </c>
    </row>
    <row r="23" spans="1:6" ht="15">
      <c r="A23" s="3">
        <f t="shared" si="2"/>
        <v>18</v>
      </c>
      <c r="B23" s="4" t="s">
        <v>22</v>
      </c>
      <c r="C23" s="16">
        <v>12119</v>
      </c>
      <c r="D23" s="10">
        <f t="shared" si="0"/>
        <v>1478.518</v>
      </c>
      <c r="E23" s="16">
        <v>2263</v>
      </c>
      <c r="F23" s="11">
        <f t="shared" si="1"/>
        <v>1.5305867091235954</v>
      </c>
    </row>
    <row r="24" spans="1:6" ht="15">
      <c r="A24" s="3">
        <f t="shared" si="2"/>
        <v>19</v>
      </c>
      <c r="B24" s="12" t="s">
        <v>23</v>
      </c>
      <c r="C24" s="16">
        <v>20794</v>
      </c>
      <c r="D24" s="10">
        <f t="shared" si="0"/>
        <v>2536.868</v>
      </c>
      <c r="E24" s="16">
        <v>2820</v>
      </c>
      <c r="F24" s="11">
        <f t="shared" si="1"/>
        <v>1.1116069105684647</v>
      </c>
    </row>
    <row r="25" spans="1:6" ht="15">
      <c r="A25" s="3">
        <f t="shared" si="2"/>
        <v>20</v>
      </c>
      <c r="B25" s="12" t="s">
        <v>24</v>
      </c>
      <c r="C25" s="16">
        <v>12732</v>
      </c>
      <c r="D25" s="10">
        <f t="shared" si="0"/>
        <v>1553.3039999999999</v>
      </c>
      <c r="E25" s="16">
        <v>2224</v>
      </c>
      <c r="F25" s="11">
        <f t="shared" si="1"/>
        <v>1.4317866946843634</v>
      </c>
    </row>
    <row r="26" spans="1:6" ht="15">
      <c r="A26" s="3">
        <f t="shared" si="2"/>
        <v>21</v>
      </c>
      <c r="B26" s="12" t="s">
        <v>25</v>
      </c>
      <c r="C26" s="16">
        <v>16438</v>
      </c>
      <c r="D26" s="10">
        <f t="shared" si="0"/>
        <v>2005.436</v>
      </c>
      <c r="E26" s="16">
        <v>2098</v>
      </c>
      <c r="F26" s="11">
        <f t="shared" si="1"/>
        <v>1.0461565465065952</v>
      </c>
    </row>
    <row r="27" spans="1:6" ht="15">
      <c r="A27" s="3">
        <f t="shared" si="2"/>
        <v>22</v>
      </c>
      <c r="B27" s="12" t="s">
        <v>44</v>
      </c>
      <c r="C27" s="16">
        <v>35436</v>
      </c>
      <c r="D27" s="10">
        <f t="shared" si="0"/>
        <v>4323.192</v>
      </c>
      <c r="E27" s="16">
        <v>4642</v>
      </c>
      <c r="F27" s="11">
        <f t="shared" si="1"/>
        <v>1.0737436597773127</v>
      </c>
    </row>
    <row r="28" spans="1:6" ht="15">
      <c r="A28" s="3">
        <f t="shared" si="2"/>
        <v>23</v>
      </c>
      <c r="B28" s="12" t="s">
        <v>26</v>
      </c>
      <c r="C28" s="16">
        <v>13356</v>
      </c>
      <c r="D28" s="10">
        <f t="shared" si="0"/>
        <v>1629.432</v>
      </c>
      <c r="E28" s="16">
        <v>2634</v>
      </c>
      <c r="F28" s="11">
        <f t="shared" si="1"/>
        <v>1.6165142209064263</v>
      </c>
    </row>
    <row r="29" spans="1:6" ht="15">
      <c r="A29" s="3">
        <f t="shared" si="2"/>
        <v>24</v>
      </c>
      <c r="B29" s="4" t="s">
        <v>27</v>
      </c>
      <c r="C29" s="16">
        <v>9035</v>
      </c>
      <c r="D29" s="10">
        <f t="shared" si="0"/>
        <v>1102.27</v>
      </c>
      <c r="E29" s="16">
        <v>1160</v>
      </c>
      <c r="F29" s="11">
        <f t="shared" si="1"/>
        <v>1.0523737378319287</v>
      </c>
    </row>
    <row r="30" spans="1:6" ht="15">
      <c r="A30" s="3">
        <f t="shared" si="2"/>
        <v>25</v>
      </c>
      <c r="B30" s="12" t="s">
        <v>28</v>
      </c>
      <c r="C30" s="16">
        <v>23617</v>
      </c>
      <c r="D30" s="10">
        <f t="shared" si="0"/>
        <v>2881.274</v>
      </c>
      <c r="E30" s="16">
        <v>3000</v>
      </c>
      <c r="F30" s="11">
        <f t="shared" si="1"/>
        <v>1.0412060775892886</v>
      </c>
    </row>
    <row r="31" spans="1:6" ht="15">
      <c r="A31" s="3">
        <f t="shared" si="2"/>
        <v>26</v>
      </c>
      <c r="B31" s="4" t="s">
        <v>29</v>
      </c>
      <c r="C31" s="16">
        <v>29911</v>
      </c>
      <c r="D31" s="10">
        <f t="shared" si="0"/>
        <v>3649.142</v>
      </c>
      <c r="E31" s="16">
        <v>3059</v>
      </c>
      <c r="F31" s="11">
        <f t="shared" si="1"/>
        <v>0.8382792448197413</v>
      </c>
    </row>
    <row r="32" spans="1:6" ht="15">
      <c r="A32" s="3">
        <f t="shared" si="2"/>
        <v>27</v>
      </c>
      <c r="B32" s="4" t="s">
        <v>30</v>
      </c>
      <c r="C32" s="16">
        <v>16130</v>
      </c>
      <c r="D32" s="10">
        <f t="shared" si="0"/>
        <v>1967.86</v>
      </c>
      <c r="E32" s="16">
        <v>2945</v>
      </c>
      <c r="F32" s="11">
        <f t="shared" si="1"/>
        <v>1.4965495512892177</v>
      </c>
    </row>
    <row r="33" spans="1:6" ht="15">
      <c r="A33" s="3">
        <f t="shared" si="2"/>
        <v>28</v>
      </c>
      <c r="B33" s="4" t="s">
        <v>31</v>
      </c>
      <c r="C33" s="16">
        <v>100106</v>
      </c>
      <c r="D33" s="10">
        <f t="shared" si="0"/>
        <v>12212.931999999999</v>
      </c>
      <c r="E33" s="16">
        <v>9637</v>
      </c>
      <c r="F33" s="11">
        <f t="shared" si="1"/>
        <v>0.7890816062842241</v>
      </c>
    </row>
    <row r="34" spans="1:6" ht="15">
      <c r="A34" s="3">
        <f t="shared" si="2"/>
        <v>29</v>
      </c>
      <c r="B34" s="4" t="s">
        <v>32</v>
      </c>
      <c r="C34" s="16">
        <v>20937</v>
      </c>
      <c r="D34" s="10">
        <f t="shared" si="0"/>
        <v>2554.314</v>
      </c>
      <c r="E34" s="16">
        <v>3078</v>
      </c>
      <c r="F34" s="11">
        <f t="shared" si="1"/>
        <v>1.2050202128634147</v>
      </c>
    </row>
    <row r="35" spans="1:6" ht="15">
      <c r="A35" s="3">
        <f t="shared" si="2"/>
        <v>30</v>
      </c>
      <c r="B35" s="12" t="s">
        <v>33</v>
      </c>
      <c r="C35" s="16">
        <v>22796</v>
      </c>
      <c r="D35" s="10">
        <f t="shared" si="0"/>
        <v>2781.112</v>
      </c>
      <c r="E35" s="16">
        <v>2810</v>
      </c>
      <c r="F35" s="11">
        <f t="shared" si="1"/>
        <v>1.0103872120216661</v>
      </c>
    </row>
    <row r="36" spans="1:6" ht="15">
      <c r="A36" s="3">
        <f t="shared" si="2"/>
        <v>31</v>
      </c>
      <c r="B36" s="4" t="s">
        <v>34</v>
      </c>
      <c r="C36" s="16">
        <v>11602</v>
      </c>
      <c r="D36" s="10">
        <f t="shared" si="0"/>
        <v>1415.444</v>
      </c>
      <c r="E36" s="16">
        <v>1524</v>
      </c>
      <c r="F36" s="11">
        <f t="shared" si="1"/>
        <v>1.076693956101407</v>
      </c>
    </row>
    <row r="37" spans="1:6" ht="15">
      <c r="A37" s="3">
        <f t="shared" si="2"/>
        <v>32</v>
      </c>
      <c r="B37" s="12" t="s">
        <v>35</v>
      </c>
      <c r="C37" s="16">
        <v>25921</v>
      </c>
      <c r="D37" s="10">
        <f t="shared" si="0"/>
        <v>3162.362</v>
      </c>
      <c r="E37" s="16">
        <v>2719</v>
      </c>
      <c r="F37" s="11">
        <f t="shared" si="1"/>
        <v>0.8598003644111585</v>
      </c>
    </row>
    <row r="38" spans="1:6" ht="15">
      <c r="A38" s="3">
        <f t="shared" si="2"/>
        <v>33</v>
      </c>
      <c r="B38" s="4" t="s">
        <v>36</v>
      </c>
      <c r="C38" s="16">
        <v>33848</v>
      </c>
      <c r="D38" s="10">
        <f t="shared" si="0"/>
        <v>4129.456</v>
      </c>
      <c r="E38" s="16">
        <v>3441</v>
      </c>
      <c r="F38" s="11">
        <f t="shared" si="1"/>
        <v>0.8332816719684142</v>
      </c>
    </row>
    <row r="39" spans="1:6" ht="15">
      <c r="A39" s="3">
        <f t="shared" si="2"/>
        <v>34</v>
      </c>
      <c r="B39" s="4" t="s">
        <v>37</v>
      </c>
      <c r="C39" s="16">
        <v>10056</v>
      </c>
      <c r="D39" s="10">
        <f t="shared" si="0"/>
        <v>1226.8319999999999</v>
      </c>
      <c r="E39" s="16">
        <v>1206</v>
      </c>
      <c r="F39" s="11">
        <f t="shared" si="1"/>
        <v>0.9830196799561799</v>
      </c>
    </row>
    <row r="40" spans="1:6" ht="15">
      <c r="A40" s="3">
        <f t="shared" si="2"/>
        <v>35</v>
      </c>
      <c r="B40" s="4" t="s">
        <v>38</v>
      </c>
      <c r="C40" s="16">
        <v>10472</v>
      </c>
      <c r="D40" s="10">
        <f t="shared" si="0"/>
        <v>1277.584</v>
      </c>
      <c r="E40" s="16">
        <v>1145</v>
      </c>
      <c r="F40" s="11">
        <f t="shared" si="1"/>
        <v>0.8962228706683866</v>
      </c>
    </row>
    <row r="41" spans="1:6" ht="15">
      <c r="A41" s="3">
        <f t="shared" si="2"/>
        <v>36</v>
      </c>
      <c r="B41" s="12" t="s">
        <v>45</v>
      </c>
      <c r="C41" s="16">
        <v>45607</v>
      </c>
      <c r="D41" s="10">
        <f t="shared" si="0"/>
        <v>5564.054</v>
      </c>
      <c r="E41" s="16">
        <v>3175</v>
      </c>
      <c r="F41" s="11">
        <f t="shared" si="1"/>
        <v>0.5706271003121105</v>
      </c>
    </row>
    <row r="42" spans="1:6" ht="15">
      <c r="A42" s="3">
        <f t="shared" si="2"/>
        <v>37</v>
      </c>
      <c r="B42" s="4" t="s">
        <v>39</v>
      </c>
      <c r="C42" s="16">
        <v>21233</v>
      </c>
      <c r="D42" s="10">
        <f t="shared" si="0"/>
        <v>2590.426</v>
      </c>
      <c r="E42" s="16">
        <v>1985</v>
      </c>
      <c r="F42" s="11">
        <f t="shared" si="1"/>
        <v>0.7662832290905048</v>
      </c>
    </row>
    <row r="43" spans="1:6" ht="15">
      <c r="A43" s="3">
        <f t="shared" si="2"/>
        <v>38</v>
      </c>
      <c r="B43" s="4" t="s">
        <v>40</v>
      </c>
      <c r="C43" s="16">
        <v>28968</v>
      </c>
      <c r="D43" s="10">
        <f t="shared" si="0"/>
        <v>3534.096</v>
      </c>
      <c r="E43" s="16">
        <v>3483</v>
      </c>
      <c r="F43" s="11">
        <f t="shared" si="1"/>
        <v>0.9855419886726337</v>
      </c>
    </row>
    <row r="44" spans="1:6" ht="15">
      <c r="A44" s="3">
        <f t="shared" si="2"/>
        <v>39</v>
      </c>
      <c r="B44" s="4" t="s">
        <v>41</v>
      </c>
      <c r="C44" s="16">
        <v>15476</v>
      </c>
      <c r="D44" s="10">
        <f t="shared" si="0"/>
        <v>1888.072</v>
      </c>
      <c r="E44" s="16">
        <v>2639</v>
      </c>
      <c r="F44" s="11">
        <f t="shared" si="1"/>
        <v>1.397722120766581</v>
      </c>
    </row>
    <row r="45" spans="1:6" ht="15">
      <c r="A45" s="3">
        <f t="shared" si="2"/>
        <v>40</v>
      </c>
      <c r="B45" s="4" t="s">
        <v>42</v>
      </c>
      <c r="C45" s="17">
        <v>14027</v>
      </c>
      <c r="D45" s="10">
        <f t="shared" si="0"/>
        <v>1711.2939999999999</v>
      </c>
      <c r="E45" s="17">
        <v>1587</v>
      </c>
      <c r="F45" s="11">
        <f t="shared" si="1"/>
        <v>0.9273684124411119</v>
      </c>
    </row>
    <row r="46" spans="1:6" ht="15">
      <c r="A46" s="3">
        <f t="shared" si="2"/>
        <v>41</v>
      </c>
      <c r="B46" s="12" t="s">
        <v>46</v>
      </c>
      <c r="C46" s="16">
        <v>23513</v>
      </c>
      <c r="D46" s="10">
        <f t="shared" si="0"/>
        <v>2868.586</v>
      </c>
      <c r="E46" s="16">
        <v>2202</v>
      </c>
      <c r="F46" s="11">
        <f t="shared" si="1"/>
        <v>0.7676255827784142</v>
      </c>
    </row>
    <row r="47" spans="1:6" ht="15.75">
      <c r="A47" s="23" t="s">
        <v>4</v>
      </c>
      <c r="B47" s="24"/>
      <c r="C47" s="5">
        <f>SUM(C14:C46)</f>
        <v>729555</v>
      </c>
      <c r="D47" s="5">
        <f>SUM(D14:D46)</f>
        <v>89005.71</v>
      </c>
      <c r="E47" s="5">
        <f>SUM(E14:E46)</f>
        <v>90134</v>
      </c>
      <c r="F47" s="20">
        <f>SUM(E47/D47*100)</f>
        <v>101.2676602433709</v>
      </c>
    </row>
    <row r="48" spans="1:6" ht="15.75">
      <c r="A48" s="21" t="s">
        <v>5</v>
      </c>
      <c r="B48" s="22"/>
      <c r="C48" s="6">
        <f>C47+C13</f>
        <v>1799093</v>
      </c>
      <c r="D48" s="6">
        <f>SUM(D47+D13)</f>
        <v>219489.34600000002</v>
      </c>
      <c r="E48" s="6">
        <f>E47+E13</f>
        <v>149476</v>
      </c>
      <c r="F48" s="19">
        <f>SUM(E48/D48*100)</f>
        <v>68.10171095958343</v>
      </c>
    </row>
  </sheetData>
  <sheetProtection/>
  <mergeCells count="6">
    <mergeCell ref="A48:B48"/>
    <mergeCell ref="A13:B13"/>
    <mergeCell ref="A47:B47"/>
    <mergeCell ref="A1:F1"/>
    <mergeCell ref="A2:F2"/>
    <mergeCell ref="A3:F3"/>
  </mergeCells>
  <printOptions/>
  <pageMargins left="0.5905511811023623" right="0.5905511811023623" top="0.3937007874015748" bottom="0.3937007874015748" header="0" footer="0"/>
  <pageSetup blackAndWhite="1"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Пургин СВ</dc:creator>
  <cp:keywords/>
  <dc:description/>
  <cp:lastModifiedBy>Олег Ионов</cp:lastModifiedBy>
  <cp:lastPrinted>2022-02-18T05:38:46Z</cp:lastPrinted>
  <dcterms:created xsi:type="dcterms:W3CDTF">2013-05-21T04:46:01Z</dcterms:created>
  <dcterms:modified xsi:type="dcterms:W3CDTF">2023-02-09T05:06:49Z</dcterms:modified>
  <cp:category/>
  <cp:version/>
  <cp:contentType/>
  <cp:contentStatus/>
</cp:coreProperties>
</file>